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200" windowHeight="11760" tabRatio="793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<sst xmlns="http://schemas.openxmlformats.org/spreadsheetml/2006/main" count="81" uniqueCount="74">
  <si>
    <t xml:space="preserve">KOÇ HOLDİNG EMEKLİ VE YARDIM SANDIĞI VAKFI 'NIN  </t>
  </si>
  <si>
    <t>AKTİF</t>
  </si>
  <si>
    <t>PASİF</t>
  </si>
  <si>
    <t>HAZIR DEĞERLER</t>
  </si>
  <si>
    <t xml:space="preserve">Bankalar </t>
  </si>
  <si>
    <t>DİĞER MALİ BORÇLAR</t>
  </si>
  <si>
    <t>Üyelere Borçlar</t>
  </si>
  <si>
    <t>MENKUL KIYMETLER</t>
  </si>
  <si>
    <t>Diğer Çeşitli Borçlar</t>
  </si>
  <si>
    <t xml:space="preserve">ÖDENECEK VERGİ VE DİĞER </t>
  </si>
  <si>
    <t>DİĞER ALACAKLAR</t>
  </si>
  <si>
    <t>YÜKÜMLÜLÜKLER</t>
  </si>
  <si>
    <t>Üyelerden Alacaklar</t>
  </si>
  <si>
    <t>Ödenecek Vergi ve Fonlar</t>
  </si>
  <si>
    <t>Ödenecek Sosyal Güv.Kes.</t>
  </si>
  <si>
    <t>GELECEK AYLARA AİT GELİR</t>
  </si>
  <si>
    <t>VE GİDER TAHAKKUKLARI</t>
  </si>
  <si>
    <t>Gelir Tahakkukları</t>
  </si>
  <si>
    <t>ALACAKLAR</t>
  </si>
  <si>
    <t xml:space="preserve">SERMAYE </t>
  </si>
  <si>
    <t>Verilen Depozito ve Teminat.</t>
  </si>
  <si>
    <t>Emeklilik Fonu</t>
  </si>
  <si>
    <t>Değer Farkları Fonu</t>
  </si>
  <si>
    <t>Emekliler Fonu</t>
  </si>
  <si>
    <t>MALİ DURAN VARLIKLAR</t>
  </si>
  <si>
    <t>SERMAYE YEDEKLERİ</t>
  </si>
  <si>
    <t xml:space="preserve">İştirakler </t>
  </si>
  <si>
    <t>İştirakler Yeniden Değer.Artış.</t>
  </si>
  <si>
    <t>MADDİ DURAN VARLIKLAR</t>
  </si>
  <si>
    <t xml:space="preserve">Binalar </t>
  </si>
  <si>
    <t>Matematik Karşılıkları</t>
  </si>
  <si>
    <t>Statü Yedekleri</t>
  </si>
  <si>
    <t>Demirbaşlar</t>
  </si>
  <si>
    <t>Birikmiş Amortismanlar</t>
  </si>
  <si>
    <t xml:space="preserve">DÖNEM NET GELİR VEYA </t>
  </si>
  <si>
    <t>GİDER FAZLASI</t>
  </si>
  <si>
    <t xml:space="preserve">AKTİF TOPLAMI </t>
  </si>
  <si>
    <t xml:space="preserve">PASİF TOPLAMI </t>
  </si>
  <si>
    <t>NAZIM HESAPLAR</t>
  </si>
  <si>
    <t>AKTİF GENEL TOPLAMI</t>
  </si>
  <si>
    <t xml:space="preserve">PASİF GENEL TOPLAMI </t>
  </si>
  <si>
    <t>KÂR YEDEKLERİ</t>
  </si>
  <si>
    <t>GELECEK YILLARA AİT GELİR</t>
  </si>
  <si>
    <t>Personele Borçlar</t>
  </si>
  <si>
    <t>)</t>
  </si>
  <si>
    <t>(</t>
  </si>
  <si>
    <t>Gelecek Aylara Ait Gelirler</t>
  </si>
  <si>
    <t>Gelecek Yıllara Ait Gelirler</t>
  </si>
  <si>
    <t>Dönem Net Gelir Fazlası</t>
  </si>
  <si>
    <t>Gelecek Aylara Ait Giderler</t>
  </si>
  <si>
    <t>GELECEK AYLARA AİT GİDERLER</t>
  </si>
  <si>
    <t xml:space="preserve">VE GELİR TAHAKKUKLARI </t>
  </si>
  <si>
    <t>Özel Maliyetler</t>
  </si>
  <si>
    <t>GELECEK YILLARA AİT GİDERLER</t>
  </si>
  <si>
    <t>Gelecek Yıllara Ait Giderler</t>
  </si>
  <si>
    <t xml:space="preserve">İtfa Payı </t>
  </si>
  <si>
    <t xml:space="preserve">Diğer Menkul Kıymetler </t>
  </si>
  <si>
    <t xml:space="preserve">                                                                               II- Vakıflar Kanunu'nun 32. maddesi gereğince ilan olunur.</t>
  </si>
  <si>
    <t>I- DÖNEN VARLIKLAR</t>
  </si>
  <si>
    <t>II- DURAN VARLIKLAR</t>
  </si>
  <si>
    <t>I- KISA VADELİ YABANCI KAYNAKLAR</t>
  </si>
  <si>
    <t>II- UZUN VADELİ YABANCI KAYNAKLAR</t>
  </si>
  <si>
    <t>III- ÖZKAYNAKLAR</t>
  </si>
  <si>
    <t>Kamu Kesimi Tahvil ve Bonoları</t>
  </si>
  <si>
    <t>Özel Kesim Tahvil ve Bonoları</t>
  </si>
  <si>
    <t>Arazi ve Arsalar</t>
  </si>
  <si>
    <t xml:space="preserve">Diğer Çeşitli Alacaklar </t>
  </si>
  <si>
    <t xml:space="preserve">Bağlı Ortaklıklar ( İktisadi İşletme ) </t>
  </si>
  <si>
    <t xml:space="preserve">    31.12.2018 TARİHLİ BİLANÇOSU ( TL. )</t>
  </si>
  <si>
    <t xml:space="preserve">Personelden Alacaklar </t>
  </si>
  <si>
    <t>MADDİ OLMAYAN DURAN  VARLIKLAR</t>
  </si>
  <si>
    <t xml:space="preserve">                                                                                I- Net Dönem Geliri' nin   320.975.367,84 TL' si  31.12.2018  olarak Resmi Senet 47. madde gereğince Matematik karşılıklara ,</t>
  </si>
  <si>
    <t xml:space="preserve">                                                                                                                         30.288.540,52 TL' sı  31.12.2018  olarak Resmi Senet 45-1 madde gereğince Emekliler, fonuna aktarılmıştır.</t>
  </si>
  <si>
    <t xml:space="preserve">                                                                                                                         61.879.623,86 TL' sı  31.12.2018  olarak Resmi Senet 60. madde gereğince Statü Yedeklerine,</t>
  </si>
</sst>
</file>

<file path=xl/styles.xml><?xml version="1.0" encoding="utf-8"?>
<styleSheet xmlns="http://schemas.openxmlformats.org/spreadsheetml/2006/main">
  <numFmts count="2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0000"/>
    <numFmt numFmtId="181" formatCode="#\ ?/4"/>
    <numFmt numFmtId="182" formatCode="#,##0\ &quot;TL&quot;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8"/>
      <name val="Arial"/>
      <family val="2"/>
    </font>
    <font>
      <b/>
      <sz val="8"/>
      <name val="Arial"/>
      <family val="2"/>
    </font>
    <font>
      <b/>
      <sz val="8"/>
      <name val="Arial Tu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3" fontId="4" fillId="0" borderId="0" xfId="0" applyNumberFormat="1" applyFont="1" applyFill="1" applyAlignment="1">
      <alignment/>
    </xf>
    <xf numFmtId="3" fontId="7" fillId="0" borderId="1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/>
    </xf>
    <xf numFmtId="4" fontId="0" fillId="0" borderId="1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left"/>
    </xf>
    <xf numFmtId="4" fontId="6" fillId="0" borderId="11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left"/>
    </xf>
    <xf numFmtId="4" fontId="4" fillId="0" borderId="1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14" fontId="1" fillId="0" borderId="0" xfId="0" applyNumberFormat="1" applyFont="1" applyFill="1" applyAlignment="1">
      <alignment/>
    </xf>
    <xf numFmtId="4" fontId="0" fillId="0" borderId="0" xfId="0" applyNumberFormat="1" applyFill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1</xdr:row>
      <xdr:rowOff>171450</xdr:rowOff>
    </xdr:from>
    <xdr:to>
      <xdr:col>9</xdr:col>
      <xdr:colOff>1381125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314700" y="333375"/>
          <a:ext cx="326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"/>
  <sheetViews>
    <sheetView tabSelected="1" zoomScalePageLayoutView="0" workbookViewId="0" topLeftCell="A1">
      <selection activeCell="J32" sqref="J32"/>
    </sheetView>
  </sheetViews>
  <sheetFormatPr defaultColWidth="9.140625" defaultRowHeight="10.5" customHeight="1"/>
  <cols>
    <col min="1" max="1" width="1.1484375" style="2" customWidth="1"/>
    <col min="2" max="2" width="25.421875" style="2" customWidth="1"/>
    <col min="3" max="3" width="1.7109375" style="15" customWidth="1"/>
    <col min="4" max="4" width="13.140625" style="15" bestFit="1" customWidth="1"/>
    <col min="5" max="5" width="2.7109375" style="20" customWidth="1"/>
    <col min="6" max="6" width="13.140625" style="20" bestFit="1" customWidth="1"/>
    <col min="7" max="7" width="2.140625" style="2" customWidth="1"/>
    <col min="8" max="8" width="13.140625" style="39" bestFit="1" customWidth="1"/>
    <col min="9" max="9" width="5.421875" style="39" customWidth="1"/>
    <col min="10" max="10" width="24.7109375" style="39" customWidth="1"/>
    <col min="11" max="11" width="1.8515625" style="2" customWidth="1"/>
    <col min="12" max="12" width="13.140625" style="56" bestFit="1" customWidth="1"/>
    <col min="13" max="13" width="2.7109375" style="39" customWidth="1"/>
    <col min="14" max="14" width="13.140625" style="39" bestFit="1" customWidth="1"/>
    <col min="15" max="15" width="2.28125" style="39" customWidth="1"/>
    <col min="16" max="16" width="13.140625" style="39" bestFit="1" customWidth="1"/>
    <col min="17" max="17" width="1.57421875" style="39" customWidth="1"/>
    <col min="18" max="18" width="15.57421875" style="39" bestFit="1" customWidth="1"/>
    <col min="19" max="19" width="14.57421875" style="39" customWidth="1"/>
    <col min="20" max="20" width="12.8515625" style="39" customWidth="1"/>
    <col min="21" max="33" width="9.140625" style="39" customWidth="1"/>
    <col min="34" max="16384" width="9.140625" style="2" customWidth="1"/>
  </cols>
  <sheetData>
    <row r="1" spans="1:16" s="39" customFormat="1" ht="12.75">
      <c r="A1" s="1"/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s="39" customFormat="1" ht="14.25" customHeight="1">
      <c r="A2" s="1"/>
      <c r="B2" s="68" t="s">
        <v>1</v>
      </c>
      <c r="C2" s="70" t="s">
        <v>68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64"/>
      <c r="O2" s="64"/>
      <c r="P2" s="71" t="s">
        <v>2</v>
      </c>
    </row>
    <row r="3" spans="1:16" s="39" customFormat="1" ht="6" customHeight="1">
      <c r="A3" s="2"/>
      <c r="B3" s="69"/>
      <c r="C3" s="4"/>
      <c r="D3" s="4"/>
      <c r="E3" s="5"/>
      <c r="F3" s="5"/>
      <c r="G3" s="3"/>
      <c r="H3" s="38"/>
      <c r="I3" s="38"/>
      <c r="J3" s="38"/>
      <c r="K3" s="3"/>
      <c r="L3" s="57"/>
      <c r="M3" s="38"/>
      <c r="N3" s="38"/>
      <c r="O3" s="38"/>
      <c r="P3" s="72"/>
    </row>
    <row r="4" spans="1:16" s="39" customFormat="1" ht="11.25" customHeight="1">
      <c r="A4" s="2"/>
      <c r="B4" s="6" t="s">
        <v>58</v>
      </c>
      <c r="C4" s="8"/>
      <c r="D4" s="8"/>
      <c r="E4" s="9"/>
      <c r="F4" s="9"/>
      <c r="G4" s="2"/>
      <c r="H4" s="37">
        <f>ROUND(F5+F8+F13+F19,2)</f>
        <v>3445038533.72</v>
      </c>
      <c r="J4" s="53" t="s">
        <v>60</v>
      </c>
      <c r="K4" s="10"/>
      <c r="L4" s="56"/>
      <c r="M4" s="37"/>
      <c r="N4" s="37"/>
      <c r="O4" s="37"/>
      <c r="P4" s="49">
        <f>ROUND(N5+N11+N16,2)</f>
        <v>9960857.95</v>
      </c>
    </row>
    <row r="5" spans="1:16" s="39" customFormat="1" ht="11.25" customHeight="1">
      <c r="A5" s="2"/>
      <c r="B5" s="13" t="s">
        <v>3</v>
      </c>
      <c r="C5" s="8"/>
      <c r="D5" s="8"/>
      <c r="E5" s="9"/>
      <c r="F5" s="36">
        <f>ROUND(D6,2)</f>
        <v>2099904461.41</v>
      </c>
      <c r="G5" s="12"/>
      <c r="H5" s="37"/>
      <c r="J5" s="37" t="s">
        <v>5</v>
      </c>
      <c r="K5" s="11"/>
      <c r="L5" s="56"/>
      <c r="M5" s="37"/>
      <c r="N5" s="49">
        <f>ROUND(L6+L7+L8,2)</f>
        <v>6818989.46</v>
      </c>
      <c r="O5" s="40"/>
      <c r="P5" s="37"/>
    </row>
    <row r="6" spans="1:16" s="39" customFormat="1" ht="11.25" customHeight="1">
      <c r="A6" s="2"/>
      <c r="B6" s="13" t="s">
        <v>4</v>
      </c>
      <c r="C6" s="8"/>
      <c r="D6" s="55">
        <v>2099904461.41</v>
      </c>
      <c r="E6" s="9"/>
      <c r="F6" s="36"/>
      <c r="G6" s="12"/>
      <c r="H6" s="37"/>
      <c r="J6" s="37" t="s">
        <v>6</v>
      </c>
      <c r="K6" s="11"/>
      <c r="L6" s="56">
        <v>5941385.34</v>
      </c>
      <c r="M6" s="48"/>
      <c r="N6" s="49"/>
      <c r="O6" s="37"/>
      <c r="P6" s="37"/>
    </row>
    <row r="7" spans="1:16" s="39" customFormat="1" ht="11.25" customHeight="1">
      <c r="A7" s="2"/>
      <c r="B7" s="2"/>
      <c r="C7" s="2"/>
      <c r="D7" s="2"/>
      <c r="E7" s="9"/>
      <c r="F7" s="36"/>
      <c r="G7" s="12"/>
      <c r="H7" s="37"/>
      <c r="J7" s="37" t="s">
        <v>43</v>
      </c>
      <c r="K7" s="2"/>
      <c r="L7" s="56">
        <v>668456.29</v>
      </c>
      <c r="N7" s="49"/>
      <c r="P7" s="37"/>
    </row>
    <row r="8" spans="1:16" s="39" customFormat="1" ht="11.25" customHeight="1">
      <c r="A8" s="2"/>
      <c r="B8" s="13" t="s">
        <v>7</v>
      </c>
      <c r="C8" s="19"/>
      <c r="D8" s="19"/>
      <c r="E8" s="20"/>
      <c r="F8" s="36">
        <f>ROUND(D9+D10+D11,2)</f>
        <v>1188355718.72</v>
      </c>
      <c r="G8" s="12"/>
      <c r="H8" s="37"/>
      <c r="J8" s="37" t="s">
        <v>8</v>
      </c>
      <c r="K8" s="11"/>
      <c r="L8" s="57">
        <v>209147.83</v>
      </c>
      <c r="N8" s="49"/>
      <c r="P8" s="37"/>
    </row>
    <row r="9" spans="1:16" s="39" customFormat="1" ht="11.25" customHeight="1">
      <c r="A9" s="2"/>
      <c r="B9" s="11" t="s">
        <v>63</v>
      </c>
      <c r="C9" s="19"/>
      <c r="D9" s="36">
        <v>105394043</v>
      </c>
      <c r="E9" s="20"/>
      <c r="F9" s="2"/>
      <c r="G9" s="12"/>
      <c r="H9" s="37"/>
      <c r="K9" s="2"/>
      <c r="L9" s="56"/>
      <c r="M9" s="37"/>
      <c r="N9" s="49"/>
      <c r="O9" s="37"/>
      <c r="P9" s="37"/>
    </row>
    <row r="10" spans="1:16" s="39" customFormat="1" ht="11.25" customHeight="1">
      <c r="A10" s="2"/>
      <c r="B10" s="11" t="s">
        <v>64</v>
      </c>
      <c r="C10" s="19"/>
      <c r="D10" s="36">
        <v>657675581.3</v>
      </c>
      <c r="E10" s="20"/>
      <c r="F10" s="2"/>
      <c r="G10" s="12"/>
      <c r="H10" s="37"/>
      <c r="J10" s="37" t="s">
        <v>9</v>
      </c>
      <c r="K10" s="2"/>
      <c r="L10" s="56"/>
      <c r="M10" s="37"/>
      <c r="N10" s="49"/>
      <c r="O10" s="37"/>
      <c r="P10" s="37"/>
    </row>
    <row r="11" spans="1:16" s="39" customFormat="1" ht="11.25" customHeight="1">
      <c r="A11" s="2"/>
      <c r="B11" s="13" t="s">
        <v>56</v>
      </c>
      <c r="C11" s="36"/>
      <c r="D11" s="55">
        <v>425286094.42</v>
      </c>
      <c r="E11" s="22"/>
      <c r="F11" s="21"/>
      <c r="G11" s="2"/>
      <c r="H11" s="37"/>
      <c r="J11" s="37" t="s">
        <v>11</v>
      </c>
      <c r="K11" s="11"/>
      <c r="L11" s="56"/>
      <c r="M11" s="37"/>
      <c r="N11" s="49">
        <f>ROUND(L12+L13,2)</f>
        <v>2527204.61</v>
      </c>
      <c r="P11" s="37"/>
    </row>
    <row r="12" spans="1:16" s="39" customFormat="1" ht="11.25" customHeight="1">
      <c r="A12" s="2"/>
      <c r="B12" s="2"/>
      <c r="C12" s="2"/>
      <c r="D12" s="2"/>
      <c r="E12" s="2"/>
      <c r="F12" s="2"/>
      <c r="G12" s="12"/>
      <c r="H12" s="37"/>
      <c r="J12" s="37" t="s">
        <v>13</v>
      </c>
      <c r="K12" s="11"/>
      <c r="L12" s="56">
        <v>2468538.02</v>
      </c>
      <c r="M12" s="40"/>
      <c r="O12" s="37"/>
      <c r="P12" s="37"/>
    </row>
    <row r="13" spans="1:16" s="39" customFormat="1" ht="11.25" customHeight="1">
      <c r="A13" s="2"/>
      <c r="B13" s="13" t="s">
        <v>10</v>
      </c>
      <c r="C13" s="36"/>
      <c r="D13" s="36"/>
      <c r="E13" s="42"/>
      <c r="F13" s="36">
        <f>ROUND(D14+D15+D16,2)</f>
        <v>36914946.2</v>
      </c>
      <c r="G13" s="12"/>
      <c r="H13" s="37"/>
      <c r="J13" s="37" t="s">
        <v>14</v>
      </c>
      <c r="K13" s="11"/>
      <c r="L13" s="57">
        <v>58666.59</v>
      </c>
      <c r="M13" s="37"/>
      <c r="N13" s="49"/>
      <c r="O13" s="37"/>
      <c r="P13" s="37"/>
    </row>
    <row r="14" spans="1:16" s="39" customFormat="1" ht="11.25" customHeight="1">
      <c r="A14" s="2"/>
      <c r="B14" s="13" t="s">
        <v>12</v>
      </c>
      <c r="C14" s="15"/>
      <c r="D14" s="63">
        <v>36820669.97</v>
      </c>
      <c r="E14" s="42"/>
      <c r="F14" s="36"/>
      <c r="G14" s="12"/>
      <c r="H14" s="37"/>
      <c r="J14" s="37"/>
      <c r="K14" s="37"/>
      <c r="L14" s="37"/>
      <c r="M14" s="37"/>
      <c r="N14" s="37"/>
      <c r="O14" s="37"/>
      <c r="P14" s="37"/>
    </row>
    <row r="15" spans="1:16" s="39" customFormat="1" ht="11.25" customHeight="1">
      <c r="A15" s="2"/>
      <c r="B15" s="13" t="s">
        <v>69</v>
      </c>
      <c r="C15" s="15"/>
      <c r="D15" s="63">
        <v>9000</v>
      </c>
      <c r="E15" s="42"/>
      <c r="F15" s="36"/>
      <c r="G15" s="12"/>
      <c r="H15" s="37"/>
      <c r="J15" s="37" t="s">
        <v>15</v>
      </c>
      <c r="K15" s="11"/>
      <c r="L15" s="56"/>
      <c r="M15" s="37"/>
      <c r="N15" s="49"/>
      <c r="O15" s="37"/>
      <c r="P15" s="37"/>
    </row>
    <row r="16" spans="1:16" s="39" customFormat="1" ht="11.25" customHeight="1">
      <c r="A16" s="2"/>
      <c r="B16" s="13" t="s">
        <v>66</v>
      </c>
      <c r="C16" s="15"/>
      <c r="D16" s="55">
        <v>85276.23</v>
      </c>
      <c r="E16" s="42"/>
      <c r="F16" s="36"/>
      <c r="G16" s="12"/>
      <c r="H16" s="37"/>
      <c r="J16" s="37" t="s">
        <v>16</v>
      </c>
      <c r="K16" s="11"/>
      <c r="L16" s="56"/>
      <c r="M16" s="37"/>
      <c r="N16" s="61">
        <f>ROUND(L17,2)</f>
        <v>614663.88</v>
      </c>
      <c r="O16" s="37"/>
      <c r="P16" s="37"/>
    </row>
    <row r="17" spans="1:16" s="39" customFormat="1" ht="11.25" customHeight="1">
      <c r="A17" s="2"/>
      <c r="B17" s="13"/>
      <c r="C17" s="15"/>
      <c r="D17" s="36"/>
      <c r="E17" s="42"/>
      <c r="F17" s="36"/>
      <c r="G17" s="12"/>
      <c r="H17" s="37"/>
      <c r="J17" s="37" t="s">
        <v>46</v>
      </c>
      <c r="K17" s="11"/>
      <c r="L17" s="55">
        <v>614663.88</v>
      </c>
      <c r="M17" s="37"/>
      <c r="N17" s="49"/>
      <c r="O17" s="37"/>
      <c r="P17" s="37"/>
    </row>
    <row r="18" spans="1:16" s="39" customFormat="1" ht="11.25" customHeight="1">
      <c r="A18" s="2"/>
      <c r="B18" s="13" t="s">
        <v>50</v>
      </c>
      <c r="C18" s="36"/>
      <c r="D18" s="15"/>
      <c r="E18" s="42"/>
      <c r="F18" s="36"/>
      <c r="G18" s="12"/>
      <c r="H18" s="37"/>
      <c r="J18" s="37"/>
      <c r="K18" s="37"/>
      <c r="L18" s="37"/>
      <c r="M18" s="37"/>
      <c r="O18" s="37"/>
      <c r="P18" s="37"/>
    </row>
    <row r="19" spans="1:16" s="39" customFormat="1" ht="11.25" customHeight="1">
      <c r="A19" s="2"/>
      <c r="B19" s="13" t="s">
        <v>51</v>
      </c>
      <c r="C19" s="15"/>
      <c r="D19" s="15"/>
      <c r="E19" s="42"/>
      <c r="F19" s="55">
        <f>ROUND(D20+D21,2)</f>
        <v>119863407.39</v>
      </c>
      <c r="G19" s="12"/>
      <c r="H19" s="37"/>
      <c r="O19" s="37"/>
      <c r="P19" s="37"/>
    </row>
    <row r="20" spans="1:16" s="39" customFormat="1" ht="11.25" customHeight="1">
      <c r="A20" s="2"/>
      <c r="B20" s="33" t="s">
        <v>49</v>
      </c>
      <c r="C20" s="15"/>
      <c r="D20" s="36">
        <v>295679.79</v>
      </c>
      <c r="E20" s="42"/>
      <c r="F20" s="36"/>
      <c r="G20" s="12"/>
      <c r="H20" s="37"/>
      <c r="J20" s="6" t="s">
        <v>61</v>
      </c>
      <c r="K20" s="3"/>
      <c r="L20" s="23"/>
      <c r="M20" s="37"/>
      <c r="N20" s="49"/>
      <c r="O20" s="37"/>
      <c r="P20" s="49">
        <f>N22</f>
        <v>1326102.45</v>
      </c>
    </row>
    <row r="21" spans="1:16" s="39" customFormat="1" ht="11.25" customHeight="1">
      <c r="A21" s="2"/>
      <c r="B21" s="33" t="s">
        <v>17</v>
      </c>
      <c r="C21" s="15"/>
      <c r="D21" s="55">
        <v>119567727.6</v>
      </c>
      <c r="E21" s="42"/>
      <c r="F21" s="20"/>
      <c r="G21" s="2"/>
      <c r="H21" s="37"/>
      <c r="J21" s="11" t="s">
        <v>42</v>
      </c>
      <c r="K21" s="2"/>
      <c r="L21" s="2"/>
      <c r="M21" s="11"/>
      <c r="N21" s="11"/>
      <c r="O21" s="37"/>
      <c r="P21" s="37"/>
    </row>
    <row r="22" spans="1:15" s="39" customFormat="1" ht="11.25" customHeight="1">
      <c r="A22" s="2"/>
      <c r="G22" s="2"/>
      <c r="H22" s="37"/>
      <c r="J22" s="11" t="s">
        <v>16</v>
      </c>
      <c r="K22" s="10"/>
      <c r="L22" s="11"/>
      <c r="M22" s="11"/>
      <c r="N22" s="44">
        <f>L23</f>
        <v>1326102.45</v>
      </c>
      <c r="O22" s="2"/>
    </row>
    <row r="23" spans="1:14" s="39" customFormat="1" ht="11.25" customHeight="1">
      <c r="A23" s="2"/>
      <c r="B23" s="2"/>
      <c r="C23" s="2"/>
      <c r="D23" s="2"/>
      <c r="E23" s="2"/>
      <c r="F23" s="2"/>
      <c r="G23" s="12"/>
      <c r="H23" s="37"/>
      <c r="J23" s="11" t="s">
        <v>47</v>
      </c>
      <c r="K23" s="11"/>
      <c r="L23" s="55">
        <v>1326102.45</v>
      </c>
      <c r="M23" s="11"/>
      <c r="N23" s="11"/>
    </row>
    <row r="24" spans="1:16" s="39" customFormat="1" ht="11.25" customHeight="1">
      <c r="A24" s="2"/>
      <c r="B24" s="25" t="s">
        <v>59</v>
      </c>
      <c r="C24" s="15"/>
      <c r="D24" s="2"/>
      <c r="E24" s="42"/>
      <c r="F24" s="36"/>
      <c r="G24" s="2"/>
      <c r="H24" s="37">
        <f>ROUND(F25+F28+F31+F35+F41+F46,2)</f>
        <v>576023849.58</v>
      </c>
      <c r="O24" s="11"/>
      <c r="P24" s="2"/>
    </row>
    <row r="25" spans="1:8" s="39" customFormat="1" ht="11.25" customHeight="1">
      <c r="A25" s="2"/>
      <c r="B25" s="13" t="s">
        <v>18</v>
      </c>
      <c r="C25" s="15"/>
      <c r="D25" s="2"/>
      <c r="E25" s="42"/>
      <c r="F25" s="36">
        <f>ROUND(D26,2)</f>
        <v>3000</v>
      </c>
      <c r="G25" s="2"/>
      <c r="H25" s="37"/>
    </row>
    <row r="26" spans="1:16" s="39" customFormat="1" ht="11.25" customHeight="1">
      <c r="A26" s="2"/>
      <c r="B26" s="13" t="s">
        <v>20</v>
      </c>
      <c r="C26" s="15"/>
      <c r="D26" s="55">
        <v>3000</v>
      </c>
      <c r="E26" s="42"/>
      <c r="F26" s="36"/>
      <c r="G26" s="2"/>
      <c r="H26" s="37"/>
      <c r="J26" s="54" t="s">
        <v>62</v>
      </c>
      <c r="K26" s="10"/>
      <c r="L26" s="56"/>
      <c r="M26" s="41"/>
      <c r="N26" s="49"/>
      <c r="O26" s="37"/>
      <c r="P26" s="49">
        <f>ROUND(N27+N32+N35+N40,2)</f>
        <v>4009775422.9</v>
      </c>
    </row>
    <row r="27" spans="1:16" s="39" customFormat="1" ht="11.25" customHeight="1">
      <c r="A27" s="2"/>
      <c r="B27" s="66"/>
      <c r="C27" s="15"/>
      <c r="D27" s="2"/>
      <c r="E27" s="42"/>
      <c r="F27" s="36"/>
      <c r="G27" s="2"/>
      <c r="H27" s="37"/>
      <c r="J27" s="37" t="s">
        <v>19</v>
      </c>
      <c r="K27" s="23"/>
      <c r="L27" s="56"/>
      <c r="M27" s="41"/>
      <c r="N27" s="47">
        <f>ROUND(L28+L29+L30,2)</f>
        <v>1684821553.19</v>
      </c>
      <c r="O27" s="62"/>
      <c r="P27" s="40"/>
    </row>
    <row r="28" spans="1:22" s="39" customFormat="1" ht="11.25" customHeight="1">
      <c r="A28" s="2"/>
      <c r="B28" s="13" t="s">
        <v>10</v>
      </c>
      <c r="C28" s="15"/>
      <c r="D28" s="15"/>
      <c r="E28" s="42"/>
      <c r="F28" s="36">
        <f>ROUND(D29,2)</f>
        <v>132138037.9</v>
      </c>
      <c r="G28" s="2"/>
      <c r="J28" s="37" t="s">
        <v>21</v>
      </c>
      <c r="K28" s="23"/>
      <c r="L28" s="56">
        <v>1471959924.56</v>
      </c>
      <c r="M28" s="41"/>
      <c r="N28" s="47"/>
      <c r="O28" s="62"/>
      <c r="P28" s="40"/>
      <c r="Q28" s="2"/>
      <c r="R28" s="24"/>
      <c r="S28" s="24"/>
      <c r="T28" s="24"/>
      <c r="U28" s="12"/>
      <c r="V28" s="12"/>
    </row>
    <row r="29" spans="1:22" s="39" customFormat="1" ht="11.25" customHeight="1">
      <c r="A29" s="2"/>
      <c r="B29" s="13" t="s">
        <v>12</v>
      </c>
      <c r="C29" s="36"/>
      <c r="D29" s="55">
        <v>132138037.9</v>
      </c>
      <c r="E29" s="42"/>
      <c r="F29" s="36"/>
      <c r="G29" s="12"/>
      <c r="J29" s="37" t="s">
        <v>22</v>
      </c>
      <c r="K29" s="2"/>
      <c r="L29" s="56">
        <v>3695989.92</v>
      </c>
      <c r="M29" s="51"/>
      <c r="N29" s="49"/>
      <c r="O29" s="40"/>
      <c r="P29" s="47"/>
      <c r="Q29" s="2"/>
      <c r="R29" s="35"/>
      <c r="S29" s="35"/>
      <c r="T29" s="35"/>
      <c r="U29" s="12"/>
      <c r="V29" s="12"/>
    </row>
    <row r="30" spans="1:22" s="39" customFormat="1" ht="11.25" customHeight="1">
      <c r="A30" s="2"/>
      <c r="B30" s="13"/>
      <c r="C30" s="36"/>
      <c r="D30" s="63"/>
      <c r="E30" s="42"/>
      <c r="F30" s="36"/>
      <c r="G30" s="12"/>
      <c r="J30" s="37" t="s">
        <v>23</v>
      </c>
      <c r="K30" s="10"/>
      <c r="L30" s="57">
        <v>209165638.71</v>
      </c>
      <c r="M30" s="41"/>
      <c r="N30" s="49"/>
      <c r="O30" s="40"/>
      <c r="P30" s="40"/>
      <c r="Q30" s="2"/>
      <c r="R30" s="35"/>
      <c r="S30" s="35"/>
      <c r="T30" s="35"/>
      <c r="U30" s="12"/>
      <c r="V30" s="12"/>
    </row>
    <row r="31" spans="1:22" s="39" customFormat="1" ht="11.25" customHeight="1">
      <c r="A31" s="2"/>
      <c r="B31" s="13" t="s">
        <v>24</v>
      </c>
      <c r="C31" s="36"/>
      <c r="D31" s="36"/>
      <c r="E31" s="42"/>
      <c r="F31" s="36">
        <f>ROUND(D32+D33,2)</f>
        <v>250293913.38</v>
      </c>
      <c r="G31" s="2"/>
      <c r="M31" s="41"/>
      <c r="N31" s="49"/>
      <c r="O31" s="40"/>
      <c r="P31" s="40"/>
      <c r="Q31" s="11"/>
      <c r="R31" s="35"/>
      <c r="S31" s="34"/>
      <c r="T31" s="35"/>
      <c r="U31" s="12"/>
      <c r="V31" s="12"/>
    </row>
    <row r="32" spans="1:22" s="39" customFormat="1" ht="11.25" customHeight="1">
      <c r="A32" s="2"/>
      <c r="B32" s="13" t="s">
        <v>26</v>
      </c>
      <c r="C32" s="36"/>
      <c r="D32" s="63">
        <v>250243913.38</v>
      </c>
      <c r="E32" s="42"/>
      <c r="F32" s="36"/>
      <c r="G32" s="2"/>
      <c r="H32" s="2"/>
      <c r="J32" s="37" t="s">
        <v>25</v>
      </c>
      <c r="K32" s="10"/>
      <c r="L32" s="56"/>
      <c r="M32" s="43"/>
      <c r="N32" s="47">
        <f>ROUND(L33,2)</f>
        <v>46713906.65</v>
      </c>
      <c r="O32" s="62"/>
      <c r="P32" s="62"/>
      <c r="Q32" s="2"/>
      <c r="R32" s="24"/>
      <c r="S32" s="24"/>
      <c r="T32" s="24"/>
      <c r="U32" s="14"/>
      <c r="V32" s="2"/>
    </row>
    <row r="33" spans="1:22" s="39" customFormat="1" ht="11.25" customHeight="1">
      <c r="A33" s="2"/>
      <c r="B33" s="13" t="s">
        <v>67</v>
      </c>
      <c r="C33" s="36"/>
      <c r="D33" s="55">
        <v>50000</v>
      </c>
      <c r="E33" s="42"/>
      <c r="F33" s="36"/>
      <c r="G33" s="2"/>
      <c r="H33" s="2"/>
      <c r="J33" s="37" t="s">
        <v>27</v>
      </c>
      <c r="K33" s="2"/>
      <c r="L33" s="57">
        <v>46713906.65</v>
      </c>
      <c r="M33" s="43"/>
      <c r="N33" s="47"/>
      <c r="P33" s="37"/>
      <c r="Q33" s="2"/>
      <c r="R33" s="24"/>
      <c r="S33" s="24"/>
      <c r="T33" s="24"/>
      <c r="U33" s="14"/>
      <c r="V33" s="2"/>
    </row>
    <row r="34" spans="1:16" s="39" customFormat="1" ht="11.25" customHeight="1">
      <c r="A34" s="2"/>
      <c r="G34" s="12"/>
      <c r="H34" s="37"/>
      <c r="P34" s="37"/>
    </row>
    <row r="35" spans="1:15" s="39" customFormat="1" ht="11.25" customHeight="1">
      <c r="A35" s="2"/>
      <c r="B35" s="13" t="s">
        <v>28</v>
      </c>
      <c r="C35" s="26"/>
      <c r="D35" s="26"/>
      <c r="E35" s="42"/>
      <c r="F35" s="36">
        <f>ROUND(D36+D37+D38-D39,2)</f>
        <v>192829814.76</v>
      </c>
      <c r="G35" s="2"/>
      <c r="H35" s="37"/>
      <c r="J35" s="37" t="s">
        <v>41</v>
      </c>
      <c r="K35" s="11"/>
      <c r="L35" s="56"/>
      <c r="M35" s="51"/>
      <c r="N35" s="47">
        <f>ROUND(L36+L37,2)</f>
        <v>1865096430.84</v>
      </c>
      <c r="O35" s="41"/>
    </row>
    <row r="36" spans="1:16" s="39" customFormat="1" ht="11.25" customHeight="1">
      <c r="A36" s="2"/>
      <c r="B36" s="11" t="s">
        <v>65</v>
      </c>
      <c r="C36" s="26"/>
      <c r="D36" s="36">
        <v>103666572.71</v>
      </c>
      <c r="E36" s="42"/>
      <c r="F36" s="36"/>
      <c r="G36" s="2"/>
      <c r="H36" s="37"/>
      <c r="J36" s="37" t="s">
        <v>30</v>
      </c>
      <c r="K36" s="2"/>
      <c r="L36" s="56">
        <v>1133839893.78</v>
      </c>
      <c r="M36" s="43"/>
      <c r="N36" s="2"/>
      <c r="O36" s="50"/>
      <c r="P36" s="37"/>
    </row>
    <row r="37" spans="1:16" s="39" customFormat="1" ht="11.25" customHeight="1">
      <c r="A37" s="2"/>
      <c r="B37" s="13" t="s">
        <v>29</v>
      </c>
      <c r="C37" s="36"/>
      <c r="D37" s="36">
        <v>103630014.82</v>
      </c>
      <c r="E37" s="42"/>
      <c r="F37" s="36"/>
      <c r="G37" s="12"/>
      <c r="H37" s="37"/>
      <c r="J37" s="37" t="s">
        <v>31</v>
      </c>
      <c r="K37" s="2"/>
      <c r="L37" s="57">
        <v>731256537.06</v>
      </c>
      <c r="M37" s="51"/>
      <c r="N37" s="49"/>
      <c r="O37" s="51"/>
      <c r="P37" s="37"/>
    </row>
    <row r="38" spans="1:15" s="39" customFormat="1" ht="11.25" customHeight="1">
      <c r="A38" s="2"/>
      <c r="B38" s="13" t="s">
        <v>32</v>
      </c>
      <c r="C38" s="36"/>
      <c r="D38" s="36">
        <v>358036.37</v>
      </c>
      <c r="E38" s="32"/>
      <c r="G38" s="2"/>
      <c r="H38" s="37"/>
      <c r="O38" s="41"/>
    </row>
    <row r="39" spans="1:16" s="39" customFormat="1" ht="11.25" customHeight="1">
      <c r="A39" s="2"/>
      <c r="B39" s="13" t="s">
        <v>33</v>
      </c>
      <c r="C39" s="16" t="s">
        <v>45</v>
      </c>
      <c r="D39" s="55">
        <v>14824809.14</v>
      </c>
      <c r="E39" s="27" t="s">
        <v>44</v>
      </c>
      <c r="F39" s="36"/>
      <c r="G39" s="2"/>
      <c r="H39" s="37"/>
      <c r="J39" s="37" t="s">
        <v>34</v>
      </c>
      <c r="K39" s="2"/>
      <c r="L39" s="56"/>
      <c r="O39" s="41"/>
      <c r="P39" s="37"/>
    </row>
    <row r="40" spans="1:16" s="39" customFormat="1" ht="11.25" customHeight="1">
      <c r="A40" s="2"/>
      <c r="B40" s="7"/>
      <c r="C40" s="36"/>
      <c r="D40" s="36"/>
      <c r="E40" s="9"/>
      <c r="F40" s="36"/>
      <c r="G40" s="2"/>
      <c r="H40" s="37"/>
      <c r="J40" s="37" t="s">
        <v>35</v>
      </c>
      <c r="K40" s="2"/>
      <c r="L40" s="56"/>
      <c r="M40" s="43"/>
      <c r="N40" s="61">
        <f>ROUND(L41,2)</f>
        <v>413143532.22</v>
      </c>
      <c r="O40" s="41"/>
      <c r="P40" s="37"/>
    </row>
    <row r="41" spans="1:16" s="39" customFormat="1" ht="11.25" customHeight="1">
      <c r="A41" s="2"/>
      <c r="B41" s="7" t="s">
        <v>70</v>
      </c>
      <c r="C41" s="36"/>
      <c r="D41" s="36"/>
      <c r="E41" s="20"/>
      <c r="F41" s="36">
        <f>ROUND(D42-D43,2)</f>
        <v>0</v>
      </c>
      <c r="G41" s="2"/>
      <c r="H41" s="37"/>
      <c r="J41" s="37" t="s">
        <v>48</v>
      </c>
      <c r="K41" s="2"/>
      <c r="L41" s="57">
        <v>413143532.22</v>
      </c>
      <c r="M41" s="51"/>
      <c r="N41" s="2"/>
      <c r="O41" s="41"/>
      <c r="P41" s="37"/>
    </row>
    <row r="42" spans="1:16" s="39" customFormat="1" ht="11.25" customHeight="1">
      <c r="A42" s="2"/>
      <c r="B42" s="13" t="s">
        <v>52</v>
      </c>
      <c r="C42" s="36"/>
      <c r="D42" s="36">
        <v>199248.6</v>
      </c>
      <c r="E42" s="20"/>
      <c r="F42" s="36"/>
      <c r="G42" s="12"/>
      <c r="H42" s="37"/>
      <c r="O42" s="41"/>
      <c r="P42" s="37"/>
    </row>
    <row r="43" spans="1:8" s="39" customFormat="1" ht="11.25" customHeight="1">
      <c r="A43" s="2"/>
      <c r="B43" s="13" t="s">
        <v>55</v>
      </c>
      <c r="C43" s="16" t="s">
        <v>45</v>
      </c>
      <c r="D43" s="55">
        <v>199248.6</v>
      </c>
      <c r="E43" s="32" t="s">
        <v>44</v>
      </c>
      <c r="F43" s="36"/>
      <c r="G43" s="12"/>
      <c r="H43" s="37"/>
    </row>
    <row r="44" spans="1:8" s="39" customFormat="1" ht="11.25" customHeight="1">
      <c r="A44" s="2"/>
      <c r="G44" s="12"/>
      <c r="H44" s="37"/>
    </row>
    <row r="45" spans="1:8" s="39" customFormat="1" ht="11.25" customHeight="1">
      <c r="A45" s="2"/>
      <c r="B45" s="13" t="s">
        <v>53</v>
      </c>
      <c r="C45" s="36"/>
      <c r="D45" s="36"/>
      <c r="E45" s="18"/>
      <c r="F45" s="36"/>
      <c r="G45" s="12"/>
      <c r="H45" s="37"/>
    </row>
    <row r="46" spans="1:8" s="39" customFormat="1" ht="11.25" customHeight="1">
      <c r="A46" s="2"/>
      <c r="B46" s="13" t="s">
        <v>51</v>
      </c>
      <c r="C46" s="36"/>
      <c r="D46" s="36"/>
      <c r="E46" s="20"/>
      <c r="F46" s="55">
        <f>ROUND(D47,2)</f>
        <v>759083.54</v>
      </c>
      <c r="G46" s="12"/>
      <c r="H46" s="37"/>
    </row>
    <row r="47" spans="1:8" s="39" customFormat="1" ht="11.25" customHeight="1">
      <c r="A47" s="2"/>
      <c r="B47" s="33" t="s">
        <v>54</v>
      </c>
      <c r="C47" s="36"/>
      <c r="D47" s="55">
        <v>759083.54</v>
      </c>
      <c r="E47" s="32"/>
      <c r="F47" s="17"/>
      <c r="G47" s="2"/>
      <c r="H47" s="37"/>
    </row>
    <row r="48" s="39" customFormat="1" ht="11.25" customHeight="1">
      <c r="A48" s="2"/>
    </row>
    <row r="49" spans="1:18" s="39" customFormat="1" ht="11.25" customHeight="1">
      <c r="A49" s="2"/>
      <c r="B49" s="13" t="s">
        <v>36</v>
      </c>
      <c r="C49" s="36"/>
      <c r="D49" s="36"/>
      <c r="E49" s="9"/>
      <c r="F49" s="9"/>
      <c r="G49" s="2"/>
      <c r="H49" s="44">
        <f>ROUND(H4+H24,2)</f>
        <v>4021062383.3</v>
      </c>
      <c r="J49" s="37" t="s">
        <v>37</v>
      </c>
      <c r="K49" s="11"/>
      <c r="L49" s="58"/>
      <c r="M49" s="37"/>
      <c r="N49" s="49"/>
      <c r="O49" s="37"/>
      <c r="P49" s="44">
        <f>ROUND(P4+P20+P26,2)</f>
        <v>4021062383.3</v>
      </c>
      <c r="R49" s="65"/>
    </row>
    <row r="50" spans="1:18" s="39" customFormat="1" ht="11.25" customHeight="1">
      <c r="A50" s="2"/>
      <c r="B50" s="13" t="s">
        <v>38</v>
      </c>
      <c r="C50" s="8"/>
      <c r="D50" s="8"/>
      <c r="E50" s="9"/>
      <c r="F50" s="9"/>
      <c r="G50" s="2"/>
      <c r="H50" s="45">
        <v>21242632.35</v>
      </c>
      <c r="J50" s="37" t="s">
        <v>38</v>
      </c>
      <c r="K50" s="11"/>
      <c r="L50" s="56"/>
      <c r="M50" s="37"/>
      <c r="N50" s="49"/>
      <c r="O50" s="37"/>
      <c r="P50" s="44">
        <f>H50</f>
        <v>21242632.35</v>
      </c>
      <c r="R50" s="65"/>
    </row>
    <row r="51" spans="2:18" ht="11.25" customHeight="1" thickBot="1">
      <c r="B51" s="13" t="s">
        <v>39</v>
      </c>
      <c r="C51" s="8"/>
      <c r="D51" s="8"/>
      <c r="E51" s="9"/>
      <c r="F51" s="9"/>
      <c r="H51" s="46">
        <f>ROUND(H49+H50,2)</f>
        <v>4042305015.65</v>
      </c>
      <c r="J51" s="37" t="s">
        <v>40</v>
      </c>
      <c r="K51" s="11"/>
      <c r="M51" s="37"/>
      <c r="N51" s="49"/>
      <c r="O51" s="37"/>
      <c r="P51" s="46">
        <f>ROUND(P49+P50,2)</f>
        <v>4042305015.65</v>
      </c>
      <c r="R51" s="65"/>
    </row>
    <row r="52" spans="14:18" ht="10.5" customHeight="1" thickTop="1">
      <c r="N52" s="49"/>
      <c r="R52" s="65"/>
    </row>
    <row r="53" spans="14:18" ht="10.5" customHeight="1">
      <c r="N53" s="49"/>
      <c r="R53" s="52"/>
    </row>
    <row r="54" spans="1:33" s="11" customFormat="1" ht="10.5" customHeight="1">
      <c r="A54" s="28" t="s">
        <v>71</v>
      </c>
      <c r="B54" s="28"/>
      <c r="C54" s="28"/>
      <c r="D54" s="28"/>
      <c r="E54" s="29"/>
      <c r="F54" s="29"/>
      <c r="G54" s="28"/>
      <c r="H54" s="41"/>
      <c r="I54" s="41"/>
      <c r="J54" s="41"/>
      <c r="K54" s="28"/>
      <c r="L54" s="59"/>
      <c r="M54" s="41"/>
      <c r="N54" s="49"/>
      <c r="O54" s="41"/>
      <c r="P54" s="41"/>
      <c r="Q54" s="40"/>
      <c r="R54" s="39"/>
      <c r="S54" s="39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</row>
    <row r="55" spans="1:33" s="11" customFormat="1" ht="10.5" customHeight="1">
      <c r="A55" s="29" t="s">
        <v>73</v>
      </c>
      <c r="B55" s="29"/>
      <c r="C55" s="29"/>
      <c r="D55" s="29"/>
      <c r="E55" s="29"/>
      <c r="F55" s="29"/>
      <c r="G55" s="29"/>
      <c r="H55" s="42"/>
      <c r="I55" s="42"/>
      <c r="J55" s="42"/>
      <c r="K55" s="29"/>
      <c r="L55" s="60"/>
      <c r="M55" s="42"/>
      <c r="N55" s="52"/>
      <c r="O55" s="52"/>
      <c r="P55" s="52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</row>
    <row r="56" spans="1:33" s="11" customFormat="1" ht="10.5" customHeight="1">
      <c r="A56" s="29" t="s">
        <v>72</v>
      </c>
      <c r="B56" s="29"/>
      <c r="C56" s="29"/>
      <c r="D56" s="29"/>
      <c r="E56" s="29"/>
      <c r="F56" s="29"/>
      <c r="G56" s="29"/>
      <c r="H56" s="42"/>
      <c r="I56" s="42"/>
      <c r="J56" s="42"/>
      <c r="K56" s="29"/>
      <c r="L56" s="60"/>
      <c r="M56" s="42"/>
      <c r="N56" s="52"/>
      <c r="O56" s="52"/>
      <c r="P56" s="52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</row>
    <row r="57" spans="1:33" s="31" customFormat="1" ht="10.5" customHeight="1">
      <c r="A57" s="29" t="s">
        <v>57</v>
      </c>
      <c r="B57" s="29"/>
      <c r="C57" s="29"/>
      <c r="D57" s="29"/>
      <c r="E57" s="29"/>
      <c r="F57" s="29"/>
      <c r="G57" s="29"/>
      <c r="H57" s="42"/>
      <c r="I57" s="42"/>
      <c r="J57" s="52"/>
      <c r="K57" s="30"/>
      <c r="L57" s="60"/>
      <c r="M57" s="42"/>
      <c r="N57" s="39"/>
      <c r="O57" s="39"/>
      <c r="P57" s="52"/>
      <c r="Q57" s="41"/>
      <c r="R57" s="41"/>
      <c r="S57" s="39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</row>
    <row r="58" spans="1:18" ht="10.5" customHeight="1">
      <c r="A58" s="15"/>
      <c r="B58" s="15"/>
      <c r="E58" s="30"/>
      <c r="F58" s="30"/>
      <c r="G58" s="15"/>
      <c r="K58" s="15"/>
      <c r="P58" s="41"/>
      <c r="Q58" s="41"/>
      <c r="R58" s="41"/>
    </row>
    <row r="59" spans="16:18" ht="10.5" customHeight="1">
      <c r="P59" s="41"/>
      <c r="Q59" s="41"/>
      <c r="R59" s="41"/>
    </row>
    <row r="60" spans="17:18" ht="10.5" customHeight="1">
      <c r="Q60" s="41"/>
      <c r="R60" s="41"/>
    </row>
  </sheetData>
  <sheetProtection/>
  <mergeCells count="4">
    <mergeCell ref="B1:P1"/>
    <mergeCell ref="B2:B3"/>
    <mergeCell ref="C2:M2"/>
    <mergeCell ref="P2:P3"/>
  </mergeCells>
  <printOptions/>
  <pageMargins left="0.42" right="0.19" top="0.31496062992125984" bottom="0" header="0" footer="0"/>
  <pageSetup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Volkan Erbil</cp:lastModifiedBy>
  <cp:lastPrinted>2019-01-28T07:44:43Z</cp:lastPrinted>
  <dcterms:created xsi:type="dcterms:W3CDTF">1999-03-08T12:11:25Z</dcterms:created>
  <dcterms:modified xsi:type="dcterms:W3CDTF">2019-05-28T14:14:14Z</dcterms:modified>
  <cp:category/>
  <cp:version/>
  <cp:contentType/>
  <cp:contentStatus/>
</cp:coreProperties>
</file>